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DieseArbeitsmappe" checkCompatibility="1" defaultThemeVersion="124226"/>
  <bookViews>
    <workbookView xWindow="96" yWindow="12" windowWidth="13908" windowHeight="11640"/>
  </bookViews>
  <sheets>
    <sheet name="BAUKOKO" sheetId="5" r:id="rId1"/>
  </sheets>
  <definedNames>
    <definedName name="_xlnm._FilterDatabase" localSheetId="0" hidden="1">BAUKOKO!#REF!</definedName>
    <definedName name="_xlnm.Print_Area" localSheetId="0">BAUKOKO!$A$1:$L$46</definedName>
    <definedName name="_xlnm.Print_Titles" localSheetId="0">BAUKOKO!$1:$4</definedName>
  </definedNames>
  <calcPr calcId="144525"/>
</workbook>
</file>

<file path=xl/calcChain.xml><?xml version="1.0" encoding="utf-8"?>
<calcChain xmlns="http://schemas.openxmlformats.org/spreadsheetml/2006/main">
  <c r="I24" i="5" l="1"/>
  <c r="I28" i="5"/>
  <c r="I26" i="5"/>
  <c r="I22" i="5"/>
  <c r="I34" i="5"/>
  <c r="G11" i="5"/>
  <c r="L31" i="5" l="1"/>
  <c r="K27" i="5"/>
  <c r="L27" i="5" s="1"/>
  <c r="K25" i="5"/>
  <c r="L25" i="5" s="1"/>
  <c r="K41" i="5" l="1"/>
  <c r="L41" i="5" s="1"/>
  <c r="K39" i="5"/>
  <c r="L39" i="5" s="1"/>
  <c r="K36" i="5"/>
  <c r="L36" i="5" s="1"/>
  <c r="K29" i="5"/>
  <c r="L29" i="5" s="1"/>
  <c r="K23" i="5"/>
  <c r="L23" i="5" s="1"/>
  <c r="K21" i="5"/>
  <c r="L21" i="5" s="1"/>
  <c r="K16" i="5"/>
  <c r="L16" i="5" s="1"/>
  <c r="K14" i="5"/>
  <c r="L14" i="5" s="1"/>
  <c r="L11" i="5"/>
  <c r="K9" i="5"/>
  <c r="L9" i="5" s="1"/>
  <c r="I32" i="5"/>
  <c r="G44" i="5"/>
  <c r="H11" i="5"/>
  <c r="H14" i="5"/>
  <c r="H29" i="5"/>
  <c r="H39" i="5"/>
  <c r="H41" i="5"/>
  <c r="H25" i="5"/>
  <c r="H36" i="5"/>
  <c r="J44" i="5"/>
  <c r="H33" i="5"/>
  <c r="H31" i="5"/>
  <c r="H27" i="5"/>
  <c r="H23" i="5"/>
  <c r="H21" i="5"/>
  <c r="H16" i="5"/>
  <c r="H9" i="5"/>
  <c r="H44" i="5" l="1"/>
  <c r="H18" i="5"/>
  <c r="I44" i="5"/>
  <c r="L18" i="5"/>
  <c r="L44" i="5" s="1"/>
  <c r="K44" i="5"/>
  <c r="G45" i="5" l="1"/>
  <c r="G46" i="5" s="1"/>
</calcChain>
</file>

<file path=xl/sharedStrings.xml><?xml version="1.0" encoding="utf-8"?>
<sst xmlns="http://schemas.openxmlformats.org/spreadsheetml/2006/main" count="60" uniqueCount="54">
  <si>
    <t>Anzahl</t>
  </si>
  <si>
    <t>CHF</t>
  </si>
  <si>
    <t>Module</t>
  </si>
  <si>
    <t>kW</t>
  </si>
  <si>
    <t>Anlageleistung DC</t>
  </si>
  <si>
    <t>Montagekonstruktion</t>
  </si>
  <si>
    <t>DC Verkabelung inkl. Klemmenkasten und Blitzschutz</t>
  </si>
  <si>
    <t>AC-Verkabelung</t>
  </si>
  <si>
    <t>Gebühren ESTI</t>
  </si>
  <si>
    <t>Fr./kW</t>
  </si>
  <si>
    <t>Dachnutzungsentschädigung</t>
  </si>
  <si>
    <t xml:space="preserve">Datum: </t>
  </si>
  <si>
    <t>BKP-Nr.</t>
  </si>
  <si>
    <t>Bezeichnung</t>
  </si>
  <si>
    <t>Vertrag</t>
  </si>
  <si>
    <t>Bezahlt</t>
  </si>
  <si>
    <t>Endkosten</t>
  </si>
  <si>
    <t>Differenz</t>
  </si>
  <si>
    <t>(exkl.MWST)</t>
  </si>
  <si>
    <t>Prognose</t>
  </si>
  <si>
    <t>(KVa-Prognose)</t>
  </si>
  <si>
    <t>Bauherrenleistung</t>
  </si>
  <si>
    <t>KV</t>
  </si>
  <si>
    <t>Planung, Bauleitung</t>
  </si>
  <si>
    <t>Diverses</t>
  </si>
  <si>
    <t>Total exkl. MWST</t>
  </si>
  <si>
    <t>Kennzahl</t>
  </si>
  <si>
    <t>Euro/kW</t>
  </si>
  <si>
    <t>Euro</t>
  </si>
  <si>
    <t>Fr./Euro</t>
  </si>
  <si>
    <t>Wattpreis Euro/Watt</t>
  </si>
  <si>
    <t>Solarwatt</t>
  </si>
  <si>
    <t>Lüftung, div.</t>
  </si>
  <si>
    <t>Baustelleneinrichtung, Dachdeckergerüst, Pneukran, etc.</t>
  </si>
  <si>
    <t>Fr./Wp</t>
  </si>
  <si>
    <t xml:space="preserve">Installationsarbeiten, Module WR, Verkabelung DC </t>
  </si>
  <si>
    <t>Vertrag Unternehmer Solar</t>
  </si>
  <si>
    <t>Vertrag Unternehmer WR-Lieferant</t>
  </si>
  <si>
    <t xml:space="preserve">Wechselrichter </t>
  </si>
  <si>
    <t>Vertrag Unternehmer Elektriker</t>
  </si>
  <si>
    <t>Vertrag Tableaubauer</t>
  </si>
  <si>
    <t>Schaltschrank bzw. Tableau Zähler</t>
  </si>
  <si>
    <t>Vertrag Lüftungsinstallateur</t>
  </si>
  <si>
    <t>Vertrag Planer</t>
  </si>
  <si>
    <t>Vertrag Unternehmer Modullieferant</t>
  </si>
  <si>
    <t>einmalig</t>
  </si>
  <si>
    <t>aktuell</t>
  </si>
  <si>
    <t>Rechn. WR-Lieferant</t>
  </si>
  <si>
    <t xml:space="preserve">Netzanschluss </t>
  </si>
  <si>
    <t>Vertrag Solar</t>
  </si>
  <si>
    <t>Vertrag Dachnutzung</t>
  </si>
  <si>
    <t>Investor</t>
  </si>
  <si>
    <t xml:space="preserve">Baukostenkontrolle </t>
  </si>
  <si>
    <t>Solarstromanlage Schweiz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</si>
</sst>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#,##0.0"/>
    <numFmt numFmtId="166" formatCode="0.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14"/>
      <name val="Arial"/>
      <family val="2"/>
    </font>
    <font>
      <sz val="10"/>
      <name val="MS Sans"/>
    </font>
    <font>
      <b/>
      <sz val="12"/>
      <name val="Arial"/>
      <family val="2"/>
    </font>
    <font>
      <sz val="8"/>
      <name val="Arial"/>
      <family val="2"/>
    </font>
    <font>
      <sz val="8"/>
      <color indexed="14"/>
      <name val="Arial"/>
      <family val="2"/>
    </font>
    <font>
      <sz val="10"/>
      <color rgb="FFFF00FF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2" fillId="0" borderId="0" xfId="0" applyFont="1" applyAlignment="1">
      <alignment horizontal="left"/>
    </xf>
    <xf numFmtId="4" fontId="3" fillId="0" borderId="0" xfId="0" applyNumberFormat="1" applyFont="1"/>
    <xf numFmtId="3" fontId="2" fillId="0" borderId="0" xfId="0" applyNumberFormat="1" applyFont="1"/>
    <xf numFmtId="164" fontId="2" fillId="0" borderId="0" xfId="0" applyNumberFormat="1" applyFont="1" applyAlignment="1">
      <alignment horizontal="right"/>
    </xf>
    <xf numFmtId="0" fontId="3" fillId="0" borderId="0" xfId="0" applyFont="1"/>
    <xf numFmtId="1" fontId="5" fillId="0" borderId="0" xfId="1" applyNumberFormat="1" applyFont="1" applyAlignment="1">
      <alignment horizontal="left"/>
    </xf>
    <xf numFmtId="0" fontId="6" fillId="0" borderId="0" xfId="1" applyFont="1"/>
    <xf numFmtId="4" fontId="6" fillId="0" borderId="0" xfId="1" applyNumberFormat="1" applyFont="1"/>
    <xf numFmtId="3" fontId="6" fillId="0" borderId="0" xfId="1" applyNumberFormat="1" applyFont="1"/>
    <xf numFmtId="4" fontId="6" fillId="0" borderId="0" xfId="1" applyNumberFormat="1" applyFont="1" applyAlignment="1">
      <alignment horizontal="right"/>
    </xf>
    <xf numFmtId="1" fontId="6" fillId="0" borderId="0" xfId="1" applyNumberFormat="1" applyFont="1" applyAlignment="1">
      <alignment horizontal="center"/>
    </xf>
    <xf numFmtId="3" fontId="6" fillId="0" borderId="0" xfId="1" applyNumberFormat="1" applyFont="1" applyAlignment="1">
      <alignment horizontal="center"/>
    </xf>
    <xf numFmtId="4" fontId="6" fillId="0" borderId="0" xfId="1" applyNumberFormat="1" applyFont="1" applyAlignment="1">
      <alignment horizontal="center"/>
    </xf>
    <xf numFmtId="1" fontId="6" fillId="0" borderId="1" xfId="1" applyNumberFormat="1" applyFont="1" applyBorder="1" applyAlignment="1">
      <alignment horizontal="right"/>
    </xf>
    <xf numFmtId="4" fontId="6" fillId="0" borderId="1" xfId="1" applyNumberFormat="1" applyFont="1" applyBorder="1"/>
    <xf numFmtId="4" fontId="6" fillId="0" borderId="1" xfId="1" quotePrefix="1" applyNumberFormat="1" applyFont="1" applyBorder="1" applyAlignment="1">
      <alignment horizontal="center"/>
    </xf>
    <xf numFmtId="4" fontId="6" fillId="0" borderId="1" xfId="1" applyNumberFormat="1" applyFont="1" applyBorder="1" applyAlignment="1">
      <alignment horizontal="center"/>
    </xf>
    <xf numFmtId="1" fontId="6" fillId="0" borderId="2" xfId="1" applyNumberFormat="1" applyFont="1" applyBorder="1" applyAlignment="1">
      <alignment horizontal="right"/>
    </xf>
    <xf numFmtId="0" fontId="6" fillId="0" borderId="2" xfId="1" applyFont="1" applyBorder="1"/>
    <xf numFmtId="4" fontId="6" fillId="0" borderId="2" xfId="1" applyNumberFormat="1" applyFont="1" applyBorder="1"/>
    <xf numFmtId="3" fontId="6" fillId="0" borderId="2" xfId="1" applyNumberFormat="1" applyFont="1" applyBorder="1" applyAlignment="1">
      <alignment horizontal="center"/>
    </xf>
    <xf numFmtId="4" fontId="6" fillId="0" borderId="2" xfId="1" applyNumberFormat="1" applyFont="1" applyBorder="1" applyAlignment="1">
      <alignment horizontal="right"/>
    </xf>
    <xf numFmtId="1" fontId="6" fillId="0" borderId="0" xfId="1" applyNumberFormat="1" applyFont="1" applyAlignment="1">
      <alignment horizontal="right"/>
    </xf>
    <xf numFmtId="3" fontId="6" fillId="0" borderId="0" xfId="1" applyNumberFormat="1" applyFont="1" applyAlignment="1">
      <alignment horizontal="right"/>
    </xf>
    <xf numFmtId="0" fontId="2" fillId="0" borderId="0" xfId="1" applyFont="1" applyAlignment="1">
      <alignment vertical="center"/>
    </xf>
    <xf numFmtId="4" fontId="2" fillId="0" borderId="0" xfId="1" applyNumberFormat="1" applyFont="1" applyAlignment="1">
      <alignment vertical="center"/>
    </xf>
    <xf numFmtId="4" fontId="2" fillId="0" borderId="0" xfId="1" applyNumberFormat="1" applyFont="1" applyAlignment="1">
      <alignment horizontal="right" vertical="center"/>
    </xf>
    <xf numFmtId="166" fontId="2" fillId="0" borderId="0" xfId="1" applyNumberFormat="1" applyFont="1" applyAlignment="1">
      <alignment horizontal="right" vertical="center"/>
    </xf>
    <xf numFmtId="3" fontId="2" fillId="0" borderId="0" xfId="1" applyNumberFormat="1" applyFont="1" applyAlignment="1">
      <alignment vertical="center"/>
    </xf>
    <xf numFmtId="0" fontId="1" fillId="0" borderId="3" xfId="1" applyFont="1" applyBorder="1" applyAlignment="1">
      <alignment vertical="center"/>
    </xf>
    <xf numFmtId="0" fontId="1" fillId="0" borderId="3" xfId="1" applyFont="1" applyBorder="1"/>
    <xf numFmtId="3" fontId="1" fillId="0" borderId="3" xfId="1" applyNumberFormat="1" applyFont="1" applyBorder="1" applyAlignment="1">
      <alignment vertical="center"/>
    </xf>
    <xf numFmtId="4" fontId="1" fillId="0" borderId="3" xfId="1" applyNumberFormat="1" applyFont="1" applyBorder="1" applyAlignment="1">
      <alignment vertical="center"/>
    </xf>
    <xf numFmtId="4" fontId="1" fillId="0" borderId="0" xfId="1" applyNumberFormat="1" applyFont="1" applyAlignment="1">
      <alignment vertical="center"/>
    </xf>
    <xf numFmtId="4" fontId="2" fillId="0" borderId="0" xfId="1" applyNumberFormat="1" applyFont="1" applyAlignment="1">
      <alignment horizontal="right"/>
    </xf>
    <xf numFmtId="14" fontId="2" fillId="0" borderId="0" xfId="1" applyNumberFormat="1" applyFont="1" applyAlignment="1">
      <alignment horizontal="right"/>
    </xf>
    <xf numFmtId="4" fontId="3" fillId="0" borderId="0" xfId="0" applyNumberFormat="1" applyFont="1" applyBorder="1"/>
    <xf numFmtId="4" fontId="2" fillId="0" borderId="0" xfId="0" applyNumberFormat="1" applyFont="1" applyAlignment="1">
      <alignment horizontal="right"/>
    </xf>
    <xf numFmtId="4" fontId="2" fillId="0" borderId="3" xfId="1" applyNumberFormat="1" applyFont="1" applyBorder="1" applyAlignment="1">
      <alignment vertical="center"/>
    </xf>
    <xf numFmtId="4" fontId="7" fillId="0" borderId="0" xfId="1" applyNumberFormat="1" applyFont="1"/>
    <xf numFmtId="165" fontId="3" fillId="0" borderId="0" xfId="0" applyNumberFormat="1" applyFont="1"/>
    <xf numFmtId="1" fontId="6" fillId="0" borderId="0" xfId="1" applyNumberFormat="1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4" fontId="3" fillId="0" borderId="0" xfId="0" applyNumberFormat="1" applyFont="1" applyAlignment="1">
      <alignment horizontal="right"/>
    </xf>
    <xf numFmtId="4" fontId="8" fillId="0" borderId="0" xfId="0" applyNumberFormat="1" applyFont="1"/>
    <xf numFmtId="4" fontId="8" fillId="0" borderId="0" xfId="0" applyNumberFormat="1" applyFont="1" applyAlignment="1">
      <alignment horizontal="right"/>
    </xf>
    <xf numFmtId="3" fontId="8" fillId="0" borderId="0" xfId="0" applyNumberFormat="1" applyFont="1"/>
    <xf numFmtId="3" fontId="5" fillId="0" borderId="0" xfId="1" applyNumberFormat="1" applyFont="1"/>
  </cellXfs>
  <cellStyles count="2">
    <cellStyle name="Standard" xfId="0" builtinId="0"/>
    <cellStyle name="Standard_BAUKO-WV Nuglar4-4-07" xfId="1"/>
  </cellStyles>
  <dxfs count="0"/>
  <tableStyles count="0" defaultTableStyle="TableStyleMedium9" defaultPivotStyle="PivotStyleLight16"/>
  <colors>
    <mruColors>
      <color rgb="FFFF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L186"/>
  <sheetViews>
    <sheetView tabSelected="1" workbookViewId="0">
      <pane ySplit="1296" topLeftCell="A23" activePane="bottomLeft"/>
      <selection activeCell="D1" sqref="D1"/>
      <selection pane="bottomLeft" activeCell="G32" sqref="G32"/>
    </sheetView>
  </sheetViews>
  <sheetFormatPr baseColWidth="10" defaultColWidth="11.44140625" defaultRowHeight="10.199999999999999"/>
  <cols>
    <col min="1" max="1" width="7" style="26" customWidth="1"/>
    <col min="2" max="2" width="7.6640625" style="11" customWidth="1"/>
    <col min="3" max="3" width="19.88671875" style="11" customWidth="1"/>
    <col min="4" max="4" width="14.5546875" style="12" customWidth="1"/>
    <col min="5" max="5" width="17.88671875" style="12" customWidth="1"/>
    <col min="6" max="6" width="7.5546875" style="11" customWidth="1"/>
    <col min="7" max="7" width="12.109375" style="13" customWidth="1"/>
    <col min="8" max="8" width="7.44140625" style="13" customWidth="1"/>
    <col min="9" max="9" width="11.44140625" style="11"/>
    <col min="10" max="10" width="11.33203125" style="11" customWidth="1"/>
    <col min="11" max="16384" width="11.44140625" style="11"/>
  </cols>
  <sheetData>
    <row r="1" spans="1:12" ht="15.6">
      <c r="A1" s="9" t="s">
        <v>52</v>
      </c>
      <c r="B1" s="10"/>
      <c r="D1" s="52" t="s">
        <v>53</v>
      </c>
      <c r="K1" s="38" t="s">
        <v>11</v>
      </c>
      <c r="L1" s="39" t="s">
        <v>46</v>
      </c>
    </row>
    <row r="2" spans="1:12">
      <c r="D2" s="11"/>
      <c r="E2" s="11"/>
      <c r="G2" s="12"/>
      <c r="H2" s="12"/>
      <c r="I2" s="12"/>
      <c r="K2" s="13"/>
    </row>
    <row r="3" spans="1:12">
      <c r="A3" s="14" t="s">
        <v>12</v>
      </c>
      <c r="B3" s="11" t="s">
        <v>13</v>
      </c>
      <c r="D3" s="13" t="s">
        <v>28</v>
      </c>
      <c r="E3" s="43">
        <v>1.21</v>
      </c>
      <c r="F3" s="11" t="s">
        <v>29</v>
      </c>
      <c r="G3" s="15" t="s">
        <v>22</v>
      </c>
      <c r="H3" s="15" t="s">
        <v>34</v>
      </c>
      <c r="I3" s="16" t="s">
        <v>14</v>
      </c>
      <c r="J3" s="16" t="s">
        <v>15</v>
      </c>
      <c r="K3" s="16" t="s">
        <v>16</v>
      </c>
      <c r="L3" s="16" t="s">
        <v>17</v>
      </c>
    </row>
    <row r="4" spans="1:12">
      <c r="A4" s="17"/>
      <c r="B4" s="18"/>
      <c r="C4" s="18"/>
      <c r="D4" s="18"/>
      <c r="E4" s="18"/>
      <c r="F4" s="18"/>
      <c r="G4" s="19" t="s">
        <v>18</v>
      </c>
      <c r="H4" s="19"/>
      <c r="I4" s="19" t="s">
        <v>18</v>
      </c>
      <c r="J4" s="19" t="s">
        <v>18</v>
      </c>
      <c r="K4" s="20" t="s">
        <v>19</v>
      </c>
      <c r="L4" s="19" t="s">
        <v>20</v>
      </c>
    </row>
    <row r="5" spans="1:12">
      <c r="A5" s="21"/>
      <c r="B5" s="22"/>
      <c r="C5" s="23"/>
      <c r="D5" s="24"/>
      <c r="E5" s="24"/>
      <c r="F5" s="23"/>
      <c r="G5" s="25"/>
      <c r="H5" s="25"/>
      <c r="I5" s="23"/>
    </row>
    <row r="6" spans="1:12" s="1" customFormat="1" ht="13.2">
      <c r="A6" s="4" t="s">
        <v>4</v>
      </c>
      <c r="D6" s="44">
        <v>430</v>
      </c>
      <c r="E6" s="1" t="s">
        <v>3</v>
      </c>
      <c r="G6" s="3"/>
      <c r="H6" s="3"/>
    </row>
    <row r="7" spans="1:12" s="1" customFormat="1" ht="13.2">
      <c r="A7" s="2"/>
      <c r="G7" s="3"/>
      <c r="H7" s="3"/>
      <c r="I7" s="6"/>
    </row>
    <row r="8" spans="1:12" s="1" customFormat="1" ht="13.2">
      <c r="A8" s="2"/>
      <c r="F8" s="46" t="s">
        <v>0</v>
      </c>
      <c r="G8" s="41" t="s">
        <v>1</v>
      </c>
      <c r="H8" s="41"/>
      <c r="I8" s="7"/>
      <c r="J8" s="3"/>
    </row>
    <row r="9" spans="1:12" s="1" customFormat="1" ht="13.2">
      <c r="A9" s="2">
        <v>1</v>
      </c>
      <c r="B9" s="1" t="s">
        <v>33</v>
      </c>
      <c r="F9" s="47">
        <v>1</v>
      </c>
      <c r="G9" s="48">
        <v>30000</v>
      </c>
      <c r="H9" s="41">
        <f>G9/(D$6*1000)</f>
        <v>6.9767441860465115E-2</v>
      </c>
      <c r="I9" s="49"/>
      <c r="J9" s="3"/>
      <c r="K9" s="3">
        <f>G9</f>
        <v>30000</v>
      </c>
      <c r="L9" s="3">
        <f>G9-K9</f>
        <v>0</v>
      </c>
    </row>
    <row r="10" spans="1:12" s="1" customFormat="1" ht="13.2">
      <c r="A10" s="2"/>
      <c r="C10" s="1" t="s">
        <v>36</v>
      </c>
      <c r="F10" s="46"/>
      <c r="G10" s="41"/>
      <c r="H10" s="41"/>
      <c r="I10" s="50">
        <v>30000</v>
      </c>
      <c r="J10" s="3"/>
    </row>
    <row r="11" spans="1:12" s="1" customFormat="1" ht="13.2">
      <c r="A11" s="2">
        <v>2</v>
      </c>
      <c r="B11" s="1" t="s">
        <v>2</v>
      </c>
      <c r="D11" s="1" t="s">
        <v>31</v>
      </c>
      <c r="E11" s="1" t="s">
        <v>30</v>
      </c>
      <c r="F11" s="5">
        <v>1.7</v>
      </c>
      <c r="G11" s="3">
        <f>D6*F11*1000*E3</f>
        <v>884510</v>
      </c>
      <c r="H11" s="41">
        <f>G11/(D$6*1000)</f>
        <v>2.0569999999999999</v>
      </c>
      <c r="I11" s="49"/>
      <c r="K11" s="3">
        <v>900000</v>
      </c>
      <c r="L11" s="3">
        <f t="shared" ref="L11:L41" si="0">G11-K11</f>
        <v>-15490</v>
      </c>
    </row>
    <row r="12" spans="1:12" s="1" customFormat="1" ht="13.2">
      <c r="A12" s="2"/>
      <c r="C12" s="1" t="s">
        <v>44</v>
      </c>
      <c r="F12" s="8"/>
      <c r="G12" s="5"/>
      <c r="H12" s="41"/>
      <c r="I12" s="49">
        <v>880000</v>
      </c>
      <c r="J12" s="3"/>
      <c r="K12" s="3"/>
      <c r="L12" s="3"/>
    </row>
    <row r="13" spans="1:12" s="1" customFormat="1" ht="13.2">
      <c r="A13" s="2"/>
      <c r="F13" s="8"/>
      <c r="G13" s="5"/>
      <c r="H13" s="41"/>
      <c r="I13" s="49"/>
      <c r="J13" s="3"/>
      <c r="K13" s="3"/>
      <c r="L13" s="3"/>
    </row>
    <row r="14" spans="1:12" s="1" customFormat="1" ht="13.2">
      <c r="A14" s="2">
        <v>3</v>
      </c>
      <c r="B14" s="1" t="s">
        <v>5</v>
      </c>
      <c r="G14" s="5">
        <v>36500</v>
      </c>
      <c r="H14" s="41">
        <f>G14/(D$6*1000)</f>
        <v>8.4883720930232553E-2</v>
      </c>
      <c r="I14" s="49"/>
      <c r="J14" s="3"/>
      <c r="K14" s="3">
        <f t="shared" ref="K14:K41" si="1">G14</f>
        <v>36500</v>
      </c>
      <c r="L14" s="3">
        <f t="shared" si="0"/>
        <v>0</v>
      </c>
    </row>
    <row r="15" spans="1:12" s="1" customFormat="1" ht="13.2">
      <c r="A15" s="2"/>
      <c r="C15" s="1" t="s">
        <v>36</v>
      </c>
      <c r="G15" s="5"/>
      <c r="H15" s="41"/>
      <c r="I15" s="51">
        <v>36500</v>
      </c>
      <c r="J15" s="3"/>
      <c r="K15" s="3"/>
      <c r="L15" s="3"/>
    </row>
    <row r="16" spans="1:12" s="1" customFormat="1" ht="13.2">
      <c r="A16" s="2">
        <v>4</v>
      </c>
      <c r="B16" s="1" t="s">
        <v>6</v>
      </c>
      <c r="G16" s="5">
        <v>52000</v>
      </c>
      <c r="H16" s="41">
        <f>G16/(D$6*1000)</f>
        <v>0.12093023255813953</v>
      </c>
      <c r="I16" s="49"/>
      <c r="J16" s="3"/>
      <c r="K16" s="3">
        <f t="shared" si="1"/>
        <v>52000</v>
      </c>
      <c r="L16" s="3">
        <f t="shared" si="0"/>
        <v>0</v>
      </c>
    </row>
    <row r="17" spans="1:12" s="1" customFormat="1" ht="13.2">
      <c r="A17" s="2"/>
      <c r="C17" s="1" t="s">
        <v>36</v>
      </c>
      <c r="G17" s="5"/>
      <c r="H17" s="41"/>
      <c r="I17" s="49">
        <v>52000</v>
      </c>
      <c r="J17" s="3"/>
      <c r="K17" s="3"/>
      <c r="L17" s="3"/>
    </row>
    <row r="18" spans="1:12" s="1" customFormat="1" ht="13.2">
      <c r="A18" s="2">
        <v>5</v>
      </c>
      <c r="B18" s="1" t="s">
        <v>38</v>
      </c>
      <c r="G18" s="40">
        <v>158000</v>
      </c>
      <c r="H18" s="41">
        <f>G18/(D$6*1000)</f>
        <v>0.36744186046511629</v>
      </c>
      <c r="I18" s="49"/>
      <c r="J18" s="3"/>
      <c r="K18" s="3">
        <v>151200</v>
      </c>
      <c r="L18" s="3">
        <f t="shared" si="0"/>
        <v>6800</v>
      </c>
    </row>
    <row r="19" spans="1:12" s="1" customFormat="1" ht="13.2">
      <c r="A19" s="2"/>
      <c r="C19" s="1" t="s">
        <v>37</v>
      </c>
      <c r="G19" s="40"/>
      <c r="H19" s="41"/>
      <c r="I19" s="49">
        <v>151000</v>
      </c>
      <c r="J19" s="3"/>
      <c r="K19" s="3"/>
      <c r="L19" s="3"/>
    </row>
    <row r="20" spans="1:12" s="1" customFormat="1" ht="13.2">
      <c r="A20" s="2"/>
      <c r="C20" s="1" t="s">
        <v>47</v>
      </c>
      <c r="G20" s="40"/>
      <c r="H20" s="41"/>
      <c r="I20" s="49"/>
      <c r="J20" s="3">
        <v>151200</v>
      </c>
      <c r="K20" s="3"/>
      <c r="L20" s="3"/>
    </row>
    <row r="21" spans="1:12" s="1" customFormat="1" ht="13.2">
      <c r="A21" s="2">
        <v>6</v>
      </c>
      <c r="B21" s="1" t="s">
        <v>7</v>
      </c>
      <c r="G21" s="40">
        <v>20000</v>
      </c>
      <c r="H21" s="41">
        <f>G21/(D$6*1000)</f>
        <v>4.6511627906976744E-2</v>
      </c>
      <c r="I21" s="49"/>
      <c r="J21" s="3"/>
      <c r="K21" s="3">
        <f t="shared" si="1"/>
        <v>20000</v>
      </c>
      <c r="L21" s="3">
        <f t="shared" si="0"/>
        <v>0</v>
      </c>
    </row>
    <row r="22" spans="1:12" s="1" customFormat="1" ht="13.2">
      <c r="A22" s="2"/>
      <c r="C22" s="1" t="s">
        <v>39</v>
      </c>
      <c r="G22" s="40"/>
      <c r="H22" s="41"/>
      <c r="I22" s="49">
        <f>G21</f>
        <v>20000</v>
      </c>
      <c r="J22" s="3"/>
      <c r="K22" s="3"/>
      <c r="L22" s="3"/>
    </row>
    <row r="23" spans="1:12" s="1" customFormat="1" ht="13.2">
      <c r="A23" s="2">
        <v>7</v>
      </c>
      <c r="B23" s="1" t="s">
        <v>35</v>
      </c>
      <c r="G23" s="40">
        <v>75000</v>
      </c>
      <c r="H23" s="41">
        <f>G23/(D$6*1000)</f>
        <v>0.1744186046511628</v>
      </c>
      <c r="I23" s="49"/>
      <c r="J23" s="3"/>
      <c r="K23" s="3">
        <f t="shared" si="1"/>
        <v>75000</v>
      </c>
      <c r="L23" s="3">
        <f t="shared" si="0"/>
        <v>0</v>
      </c>
    </row>
    <row r="24" spans="1:12" s="1" customFormat="1" ht="13.2">
      <c r="A24" s="2"/>
      <c r="C24" s="1" t="s">
        <v>36</v>
      </c>
      <c r="G24" s="40"/>
      <c r="H24" s="41"/>
      <c r="I24" s="49">
        <f>G23</f>
        <v>75000</v>
      </c>
      <c r="J24" s="3"/>
      <c r="K24" s="3"/>
      <c r="L24" s="3"/>
    </row>
    <row r="25" spans="1:12" s="1" customFormat="1" ht="13.2">
      <c r="A25" s="2">
        <v>8</v>
      </c>
      <c r="B25" s="1" t="s">
        <v>48</v>
      </c>
      <c r="G25" s="40">
        <v>45000</v>
      </c>
      <c r="H25" s="41">
        <f>G25/(D$6*1000)</f>
        <v>0.10465116279069768</v>
      </c>
      <c r="I25" s="49"/>
      <c r="J25" s="3"/>
      <c r="K25" s="3">
        <f t="shared" ref="K25" si="2">G25</f>
        <v>45000</v>
      </c>
      <c r="L25" s="3">
        <f t="shared" ref="L25" si="3">G25-K25</f>
        <v>0</v>
      </c>
    </row>
    <row r="26" spans="1:12" s="1" customFormat="1" ht="13.2">
      <c r="A26" s="2"/>
      <c r="C26" s="1" t="s">
        <v>39</v>
      </c>
      <c r="G26" s="5"/>
      <c r="H26" s="41"/>
      <c r="I26" s="49">
        <f>G25</f>
        <v>45000</v>
      </c>
      <c r="J26" s="3"/>
      <c r="K26" s="3"/>
      <c r="L26" s="3"/>
    </row>
    <row r="27" spans="1:12" s="1" customFormat="1" ht="13.2">
      <c r="A27" s="2">
        <v>9</v>
      </c>
      <c r="B27" s="1" t="s">
        <v>41</v>
      </c>
      <c r="G27" s="5">
        <v>0</v>
      </c>
      <c r="H27" s="41">
        <f>G27/(D$6*1000)</f>
        <v>0</v>
      </c>
      <c r="I27" s="49"/>
      <c r="J27" s="3"/>
      <c r="K27" s="3">
        <f t="shared" ref="K27" si="4">G27</f>
        <v>0</v>
      </c>
      <c r="L27" s="3">
        <f t="shared" ref="L27" si="5">G27-K27</f>
        <v>0</v>
      </c>
    </row>
    <row r="28" spans="1:12" s="1" customFormat="1" ht="13.2">
      <c r="A28" s="2"/>
      <c r="C28" s="1" t="s">
        <v>40</v>
      </c>
      <c r="G28" s="5"/>
      <c r="H28" s="41"/>
      <c r="I28" s="49">
        <f>G27</f>
        <v>0</v>
      </c>
      <c r="J28" s="3"/>
      <c r="K28" s="3"/>
      <c r="L28" s="3"/>
    </row>
    <row r="29" spans="1:12" s="1" customFormat="1" ht="13.2">
      <c r="A29" s="2">
        <v>10</v>
      </c>
      <c r="B29" s="1" t="s">
        <v>32</v>
      </c>
      <c r="G29" s="5">
        <v>15000</v>
      </c>
      <c r="H29" s="41">
        <f>G29/(D$6*1000)</f>
        <v>3.4883720930232558E-2</v>
      </c>
      <c r="I29" s="49"/>
      <c r="J29" s="3"/>
      <c r="K29" s="3">
        <f t="shared" si="1"/>
        <v>15000</v>
      </c>
      <c r="L29" s="3">
        <f t="shared" si="0"/>
        <v>0</v>
      </c>
    </row>
    <row r="30" spans="1:12" s="1" customFormat="1" ht="13.2">
      <c r="A30" s="2"/>
      <c r="C30" s="1" t="s">
        <v>42</v>
      </c>
      <c r="G30" s="5"/>
      <c r="H30" s="41"/>
      <c r="I30" s="49"/>
      <c r="J30" s="3"/>
      <c r="K30" s="3"/>
      <c r="L30" s="3"/>
    </row>
    <row r="31" spans="1:12" s="1" customFormat="1" ht="13.2">
      <c r="A31" s="2">
        <v>11</v>
      </c>
      <c r="B31" s="1" t="s">
        <v>23</v>
      </c>
      <c r="G31" s="5">
        <v>60000</v>
      </c>
      <c r="H31" s="41">
        <f>G31/(D$6*1000)</f>
        <v>0.13953488372093023</v>
      </c>
      <c r="I31" s="49"/>
      <c r="J31" s="3"/>
      <c r="K31" s="3">
        <v>95000</v>
      </c>
      <c r="L31" s="3">
        <f>G31+G33-K31</f>
        <v>-25000</v>
      </c>
    </row>
    <row r="32" spans="1:12" s="1" customFormat="1" ht="13.2">
      <c r="A32" s="2"/>
      <c r="C32" s="1" t="s">
        <v>43</v>
      </c>
      <c r="G32" s="5"/>
      <c r="H32" s="41"/>
      <c r="I32" s="49">
        <f>G31</f>
        <v>60000</v>
      </c>
      <c r="J32" s="3"/>
      <c r="K32" s="3"/>
      <c r="L32" s="3"/>
    </row>
    <row r="33" spans="1:12" s="1" customFormat="1" ht="13.2">
      <c r="A33" s="2"/>
      <c r="B33" s="1" t="s">
        <v>21</v>
      </c>
      <c r="G33" s="5">
        <v>10000</v>
      </c>
      <c r="H33" s="41">
        <f>G33/(D$6*1000)</f>
        <v>2.3255813953488372E-2</v>
      </c>
      <c r="I33" s="49"/>
      <c r="J33" s="3"/>
      <c r="K33" s="3"/>
      <c r="L33" s="3"/>
    </row>
    <row r="34" spans="1:12" s="1" customFormat="1" ht="13.2">
      <c r="A34" s="2"/>
      <c r="C34" s="1" t="s">
        <v>51</v>
      </c>
      <c r="G34" s="5"/>
      <c r="H34" s="41"/>
      <c r="I34" s="49">
        <f>G33</f>
        <v>10000</v>
      </c>
      <c r="J34" s="3"/>
      <c r="K34" s="3"/>
      <c r="L34" s="3"/>
    </row>
    <row r="35" spans="1:12" s="1" customFormat="1" ht="13.2">
      <c r="A35" s="2"/>
      <c r="C35" s="3"/>
      <c r="G35" s="3"/>
      <c r="H35" s="41"/>
      <c r="I35" s="49"/>
      <c r="J35" s="3"/>
      <c r="K35" s="3"/>
      <c r="L35" s="3"/>
    </row>
    <row r="36" spans="1:12" s="1" customFormat="1" ht="13.2">
      <c r="A36" s="2">
        <v>12</v>
      </c>
      <c r="B36" s="1" t="s">
        <v>8</v>
      </c>
      <c r="G36" s="5">
        <v>4000</v>
      </c>
      <c r="H36" s="41">
        <f>G36/(D$6*1000)</f>
        <v>9.3023255813953487E-3</v>
      </c>
      <c r="I36" s="49"/>
      <c r="J36" s="3"/>
      <c r="K36" s="3">
        <f t="shared" si="1"/>
        <v>4000</v>
      </c>
      <c r="L36" s="3">
        <f t="shared" si="0"/>
        <v>0</v>
      </c>
    </row>
    <row r="37" spans="1:12" s="1" customFormat="1" ht="13.2">
      <c r="A37" s="2"/>
      <c r="C37" s="1" t="s">
        <v>49</v>
      </c>
      <c r="G37" s="5"/>
      <c r="H37" s="41"/>
      <c r="I37" s="49">
        <v>2600</v>
      </c>
      <c r="J37" s="3"/>
      <c r="K37" s="3"/>
      <c r="L37" s="3"/>
    </row>
    <row r="38" spans="1:12" s="1" customFormat="1" ht="13.2">
      <c r="A38" s="2"/>
      <c r="G38" s="5"/>
      <c r="H38" s="41"/>
      <c r="I38" s="49"/>
      <c r="J38" s="3"/>
      <c r="K38" s="3"/>
      <c r="L38" s="3"/>
    </row>
    <row r="39" spans="1:12" s="1" customFormat="1" ht="13.2">
      <c r="A39" s="2">
        <v>13</v>
      </c>
      <c r="B39" s="1" t="s">
        <v>10</v>
      </c>
      <c r="D39" s="1" t="s">
        <v>45</v>
      </c>
      <c r="E39" s="6"/>
      <c r="G39" s="3">
        <v>50000</v>
      </c>
      <c r="H39" s="41">
        <f>G39/(D$6*1000)</f>
        <v>0.11627906976744186</v>
      </c>
      <c r="I39" s="49"/>
      <c r="J39" s="3"/>
      <c r="K39" s="3">
        <f t="shared" si="1"/>
        <v>50000</v>
      </c>
      <c r="L39" s="3">
        <f t="shared" si="0"/>
        <v>0</v>
      </c>
    </row>
    <row r="40" spans="1:12" s="1" customFormat="1" ht="13.2">
      <c r="A40" s="2"/>
      <c r="C40" s="1" t="s">
        <v>50</v>
      </c>
      <c r="E40" s="6"/>
      <c r="G40" s="3"/>
      <c r="H40" s="41"/>
      <c r="I40" s="49">
        <v>50000</v>
      </c>
      <c r="J40" s="3"/>
      <c r="K40" s="3"/>
      <c r="L40" s="3"/>
    </row>
    <row r="41" spans="1:12" s="1" customFormat="1" ht="13.2">
      <c r="A41" s="2"/>
      <c r="B41" s="1" t="s">
        <v>24</v>
      </c>
      <c r="G41" s="5">
        <v>45000</v>
      </c>
      <c r="H41" s="41">
        <f>G41/(D$6*1000)</f>
        <v>0.10465116279069768</v>
      </c>
      <c r="I41" s="49"/>
      <c r="J41" s="3"/>
      <c r="K41" s="3">
        <f t="shared" si="1"/>
        <v>45000</v>
      </c>
      <c r="L41" s="3">
        <f t="shared" si="0"/>
        <v>0</v>
      </c>
    </row>
    <row r="42" spans="1:12" s="1" customFormat="1" ht="13.2">
      <c r="A42" s="2"/>
      <c r="G42" s="3"/>
      <c r="H42" s="41"/>
      <c r="I42" s="3"/>
      <c r="J42" s="3"/>
      <c r="K42" s="3"/>
      <c r="L42" s="3"/>
    </row>
    <row r="43" spans="1:12" s="29" customFormat="1" ht="13.2">
      <c r="A43" s="31"/>
      <c r="B43" s="28"/>
      <c r="C43" s="28"/>
      <c r="D43" s="32"/>
      <c r="E43" s="32"/>
      <c r="G43" s="30"/>
      <c r="H43" s="30"/>
    </row>
    <row r="44" spans="1:12" s="37" customFormat="1" ht="13.2">
      <c r="A44" s="33" t="s">
        <v>25</v>
      </c>
      <c r="B44" s="34"/>
      <c r="C44" s="33"/>
      <c r="D44" s="35"/>
      <c r="E44" s="35"/>
      <c r="F44" s="36"/>
      <c r="G44" s="36">
        <f>SUM(G5:G43)</f>
        <v>1485010</v>
      </c>
      <c r="H44" s="42">
        <f>SUM(H9:H43)</f>
        <v>3.4535116279069773</v>
      </c>
      <c r="I44" s="36">
        <f>SUM(I8:I43)</f>
        <v>1412100</v>
      </c>
      <c r="J44" s="42">
        <f>SUM(J9:J43)</f>
        <v>151200</v>
      </c>
      <c r="K44" s="35">
        <f>SUM(K7:K43)</f>
        <v>1518700</v>
      </c>
      <c r="L44" s="36">
        <f>SUM(L7:L43)</f>
        <v>-33690</v>
      </c>
    </row>
    <row r="45" spans="1:12">
      <c r="A45" s="45" t="s">
        <v>26</v>
      </c>
      <c r="F45" s="27" t="s">
        <v>9</v>
      </c>
      <c r="G45" s="27">
        <f>G44/D6</f>
        <v>3453.5116279069766</v>
      </c>
      <c r="H45" s="27"/>
    </row>
    <row r="46" spans="1:12">
      <c r="A46" s="45"/>
      <c r="F46" s="27" t="s">
        <v>27</v>
      </c>
      <c r="G46" s="27">
        <f>G45/E3</f>
        <v>2854.1418412454354</v>
      </c>
      <c r="H46" s="27"/>
      <c r="I46" s="27"/>
    </row>
    <row r="47" spans="1:12">
      <c r="G47" s="27"/>
      <c r="H47" s="27"/>
    </row>
    <row r="48" spans="1:12">
      <c r="G48" s="27"/>
      <c r="H48" s="27"/>
    </row>
    <row r="49" spans="7:8">
      <c r="G49" s="27"/>
      <c r="H49" s="27"/>
    </row>
    <row r="50" spans="7:8">
      <c r="G50" s="27"/>
      <c r="H50" s="27"/>
    </row>
    <row r="51" spans="7:8">
      <c r="G51" s="27"/>
      <c r="H51" s="27"/>
    </row>
    <row r="52" spans="7:8">
      <c r="G52" s="27"/>
      <c r="H52" s="27"/>
    </row>
    <row r="53" spans="7:8">
      <c r="G53" s="27"/>
      <c r="H53" s="27"/>
    </row>
    <row r="54" spans="7:8">
      <c r="G54" s="27"/>
      <c r="H54" s="27"/>
    </row>
    <row r="55" spans="7:8">
      <c r="G55" s="27"/>
      <c r="H55" s="27"/>
    </row>
    <row r="56" spans="7:8">
      <c r="G56" s="27"/>
      <c r="H56" s="27"/>
    </row>
    <row r="57" spans="7:8">
      <c r="G57" s="27"/>
      <c r="H57" s="27"/>
    </row>
    <row r="58" spans="7:8">
      <c r="G58" s="27"/>
      <c r="H58" s="27"/>
    </row>
    <row r="59" spans="7:8">
      <c r="G59" s="27"/>
      <c r="H59" s="27"/>
    </row>
    <row r="60" spans="7:8">
      <c r="G60" s="27"/>
      <c r="H60" s="27"/>
    </row>
    <row r="61" spans="7:8">
      <c r="G61" s="27"/>
      <c r="H61" s="27"/>
    </row>
    <row r="62" spans="7:8">
      <c r="G62" s="27"/>
      <c r="H62" s="27"/>
    </row>
    <row r="63" spans="7:8">
      <c r="G63" s="27"/>
      <c r="H63" s="27"/>
    </row>
    <row r="64" spans="7:8">
      <c r="G64" s="27"/>
      <c r="H64" s="27"/>
    </row>
    <row r="65" spans="7:8">
      <c r="G65" s="27"/>
      <c r="H65" s="27"/>
    </row>
    <row r="66" spans="7:8">
      <c r="G66" s="27"/>
      <c r="H66" s="27"/>
    </row>
    <row r="67" spans="7:8">
      <c r="G67" s="27"/>
      <c r="H67" s="27"/>
    </row>
    <row r="68" spans="7:8">
      <c r="G68" s="27"/>
      <c r="H68" s="27"/>
    </row>
    <row r="69" spans="7:8">
      <c r="G69" s="27"/>
      <c r="H69" s="27"/>
    </row>
    <row r="70" spans="7:8">
      <c r="G70" s="27"/>
      <c r="H70" s="27"/>
    </row>
    <row r="71" spans="7:8">
      <c r="G71" s="27"/>
      <c r="H71" s="27"/>
    </row>
    <row r="72" spans="7:8">
      <c r="G72" s="27"/>
      <c r="H72" s="27"/>
    </row>
    <row r="73" spans="7:8">
      <c r="G73" s="27"/>
      <c r="H73" s="27"/>
    </row>
    <row r="74" spans="7:8">
      <c r="G74" s="27"/>
      <c r="H74" s="27"/>
    </row>
    <row r="75" spans="7:8">
      <c r="G75" s="27"/>
      <c r="H75" s="27"/>
    </row>
    <row r="76" spans="7:8">
      <c r="G76" s="27"/>
      <c r="H76" s="27"/>
    </row>
    <row r="77" spans="7:8">
      <c r="G77" s="27"/>
      <c r="H77" s="27"/>
    </row>
    <row r="78" spans="7:8">
      <c r="G78" s="27"/>
      <c r="H78" s="27"/>
    </row>
    <row r="79" spans="7:8">
      <c r="G79" s="27"/>
      <c r="H79" s="27"/>
    </row>
    <row r="80" spans="7:8">
      <c r="G80" s="27"/>
      <c r="H80" s="27"/>
    </row>
    <row r="81" spans="7:8">
      <c r="G81" s="27"/>
      <c r="H81" s="27"/>
    </row>
    <row r="82" spans="7:8">
      <c r="G82" s="27"/>
      <c r="H82" s="27"/>
    </row>
    <row r="83" spans="7:8">
      <c r="G83" s="27"/>
      <c r="H83" s="27"/>
    </row>
    <row r="84" spans="7:8">
      <c r="G84" s="27"/>
      <c r="H84" s="27"/>
    </row>
    <row r="85" spans="7:8">
      <c r="G85" s="27"/>
      <c r="H85" s="27"/>
    </row>
    <row r="86" spans="7:8">
      <c r="G86" s="27"/>
      <c r="H86" s="27"/>
    </row>
    <row r="87" spans="7:8">
      <c r="G87" s="27"/>
      <c r="H87" s="27"/>
    </row>
    <row r="88" spans="7:8">
      <c r="G88" s="27"/>
      <c r="H88" s="27"/>
    </row>
    <row r="89" spans="7:8">
      <c r="G89" s="27"/>
      <c r="H89" s="27"/>
    </row>
    <row r="90" spans="7:8">
      <c r="G90" s="27"/>
      <c r="H90" s="27"/>
    </row>
    <row r="91" spans="7:8">
      <c r="G91" s="27"/>
      <c r="H91" s="27"/>
    </row>
    <row r="92" spans="7:8">
      <c r="G92" s="27"/>
      <c r="H92" s="27"/>
    </row>
    <row r="93" spans="7:8">
      <c r="G93" s="27"/>
      <c r="H93" s="27"/>
    </row>
    <row r="94" spans="7:8">
      <c r="G94" s="27"/>
      <c r="H94" s="27"/>
    </row>
    <row r="95" spans="7:8">
      <c r="G95" s="27"/>
      <c r="H95" s="27"/>
    </row>
    <row r="96" spans="7:8">
      <c r="G96" s="27"/>
      <c r="H96" s="27"/>
    </row>
    <row r="97" spans="7:8">
      <c r="G97" s="27"/>
      <c r="H97" s="27"/>
    </row>
    <row r="98" spans="7:8">
      <c r="G98" s="27"/>
      <c r="H98" s="27"/>
    </row>
    <row r="99" spans="7:8">
      <c r="G99" s="27"/>
      <c r="H99" s="27"/>
    </row>
    <row r="100" spans="7:8">
      <c r="G100" s="27"/>
      <c r="H100" s="27"/>
    </row>
    <row r="101" spans="7:8">
      <c r="G101" s="27"/>
      <c r="H101" s="27"/>
    </row>
    <row r="102" spans="7:8">
      <c r="G102" s="27"/>
      <c r="H102" s="27"/>
    </row>
    <row r="103" spans="7:8">
      <c r="G103" s="27"/>
      <c r="H103" s="27"/>
    </row>
    <row r="104" spans="7:8">
      <c r="G104" s="27"/>
      <c r="H104" s="27"/>
    </row>
    <row r="105" spans="7:8">
      <c r="G105" s="27"/>
      <c r="H105" s="27"/>
    </row>
    <row r="106" spans="7:8">
      <c r="G106" s="27"/>
      <c r="H106" s="27"/>
    </row>
    <row r="107" spans="7:8">
      <c r="G107" s="27"/>
      <c r="H107" s="27"/>
    </row>
    <row r="108" spans="7:8">
      <c r="G108" s="27"/>
      <c r="H108" s="27"/>
    </row>
    <row r="109" spans="7:8">
      <c r="G109" s="27"/>
      <c r="H109" s="27"/>
    </row>
    <row r="110" spans="7:8">
      <c r="G110" s="27"/>
      <c r="H110" s="27"/>
    </row>
    <row r="111" spans="7:8">
      <c r="G111" s="27"/>
      <c r="H111" s="27"/>
    </row>
    <row r="112" spans="7:8">
      <c r="G112" s="27"/>
      <c r="H112" s="27"/>
    </row>
    <row r="113" spans="7:8">
      <c r="G113" s="27"/>
      <c r="H113" s="27"/>
    </row>
    <row r="114" spans="7:8">
      <c r="G114" s="27"/>
      <c r="H114" s="27"/>
    </row>
    <row r="115" spans="7:8">
      <c r="G115" s="27"/>
      <c r="H115" s="27"/>
    </row>
    <row r="116" spans="7:8">
      <c r="G116" s="27"/>
      <c r="H116" s="27"/>
    </row>
    <row r="117" spans="7:8">
      <c r="G117" s="27"/>
      <c r="H117" s="27"/>
    </row>
    <row r="118" spans="7:8">
      <c r="G118" s="27"/>
      <c r="H118" s="27"/>
    </row>
    <row r="119" spans="7:8">
      <c r="G119" s="27"/>
      <c r="H119" s="27"/>
    </row>
    <row r="120" spans="7:8">
      <c r="G120" s="27"/>
      <c r="H120" s="27"/>
    </row>
    <row r="121" spans="7:8">
      <c r="G121" s="27"/>
      <c r="H121" s="27"/>
    </row>
    <row r="122" spans="7:8">
      <c r="G122" s="27"/>
      <c r="H122" s="27"/>
    </row>
    <row r="123" spans="7:8">
      <c r="G123" s="27"/>
      <c r="H123" s="27"/>
    </row>
    <row r="124" spans="7:8">
      <c r="G124" s="27"/>
      <c r="H124" s="27"/>
    </row>
    <row r="125" spans="7:8">
      <c r="G125" s="27"/>
      <c r="H125" s="27"/>
    </row>
    <row r="126" spans="7:8">
      <c r="G126" s="27"/>
      <c r="H126" s="27"/>
    </row>
    <row r="127" spans="7:8">
      <c r="G127" s="27"/>
      <c r="H127" s="27"/>
    </row>
    <row r="128" spans="7:8">
      <c r="G128" s="27"/>
      <c r="H128" s="27"/>
    </row>
    <row r="129" spans="7:8">
      <c r="G129" s="27"/>
      <c r="H129" s="27"/>
    </row>
    <row r="130" spans="7:8">
      <c r="G130" s="27"/>
      <c r="H130" s="27"/>
    </row>
    <row r="131" spans="7:8">
      <c r="G131" s="27"/>
      <c r="H131" s="27"/>
    </row>
    <row r="132" spans="7:8">
      <c r="G132" s="27"/>
      <c r="H132" s="27"/>
    </row>
    <row r="133" spans="7:8">
      <c r="G133" s="27"/>
      <c r="H133" s="27"/>
    </row>
    <row r="134" spans="7:8">
      <c r="G134" s="27"/>
      <c r="H134" s="27"/>
    </row>
    <row r="135" spans="7:8">
      <c r="G135" s="27"/>
      <c r="H135" s="27"/>
    </row>
    <row r="136" spans="7:8">
      <c r="G136" s="27"/>
      <c r="H136" s="27"/>
    </row>
    <row r="137" spans="7:8">
      <c r="G137" s="27"/>
      <c r="H137" s="27"/>
    </row>
    <row r="138" spans="7:8">
      <c r="G138" s="27"/>
      <c r="H138" s="27"/>
    </row>
    <row r="139" spans="7:8">
      <c r="G139" s="27"/>
      <c r="H139" s="27"/>
    </row>
    <row r="140" spans="7:8">
      <c r="G140" s="27"/>
      <c r="H140" s="27"/>
    </row>
    <row r="141" spans="7:8">
      <c r="G141" s="27"/>
      <c r="H141" s="27"/>
    </row>
    <row r="142" spans="7:8">
      <c r="G142" s="27"/>
      <c r="H142" s="27"/>
    </row>
    <row r="143" spans="7:8">
      <c r="G143" s="27"/>
      <c r="H143" s="27"/>
    </row>
    <row r="144" spans="7:8">
      <c r="G144" s="27"/>
      <c r="H144" s="27"/>
    </row>
    <row r="145" spans="7:8">
      <c r="G145" s="27"/>
      <c r="H145" s="27"/>
    </row>
    <row r="146" spans="7:8">
      <c r="G146" s="27"/>
      <c r="H146" s="27"/>
    </row>
    <row r="147" spans="7:8">
      <c r="G147" s="27"/>
      <c r="H147" s="27"/>
    </row>
    <row r="148" spans="7:8">
      <c r="G148" s="27"/>
      <c r="H148" s="27"/>
    </row>
    <row r="149" spans="7:8">
      <c r="G149" s="27"/>
      <c r="H149" s="27"/>
    </row>
    <row r="150" spans="7:8">
      <c r="G150" s="27"/>
      <c r="H150" s="27"/>
    </row>
    <row r="151" spans="7:8">
      <c r="G151" s="27"/>
      <c r="H151" s="27"/>
    </row>
    <row r="152" spans="7:8">
      <c r="G152" s="27"/>
      <c r="H152" s="27"/>
    </row>
    <row r="153" spans="7:8">
      <c r="G153" s="27"/>
      <c r="H153" s="27"/>
    </row>
    <row r="154" spans="7:8">
      <c r="G154" s="27"/>
      <c r="H154" s="27"/>
    </row>
    <row r="155" spans="7:8">
      <c r="G155" s="27"/>
      <c r="H155" s="27"/>
    </row>
    <row r="156" spans="7:8">
      <c r="G156" s="27"/>
      <c r="H156" s="27"/>
    </row>
    <row r="157" spans="7:8">
      <c r="G157" s="27"/>
      <c r="H157" s="27"/>
    </row>
    <row r="158" spans="7:8">
      <c r="G158" s="27"/>
      <c r="H158" s="27"/>
    </row>
    <row r="159" spans="7:8">
      <c r="G159" s="27"/>
      <c r="H159" s="27"/>
    </row>
    <row r="160" spans="7:8">
      <c r="G160" s="27"/>
      <c r="H160" s="27"/>
    </row>
    <row r="161" spans="7:8">
      <c r="G161" s="27"/>
      <c r="H161" s="27"/>
    </row>
    <row r="162" spans="7:8">
      <c r="G162" s="27"/>
      <c r="H162" s="27"/>
    </row>
    <row r="163" spans="7:8">
      <c r="G163" s="27"/>
      <c r="H163" s="27"/>
    </row>
    <row r="164" spans="7:8">
      <c r="G164" s="27"/>
      <c r="H164" s="27"/>
    </row>
    <row r="165" spans="7:8">
      <c r="G165" s="27"/>
      <c r="H165" s="27"/>
    </row>
    <row r="166" spans="7:8">
      <c r="G166" s="27"/>
      <c r="H166" s="27"/>
    </row>
    <row r="167" spans="7:8">
      <c r="G167" s="27"/>
      <c r="H167" s="27"/>
    </row>
    <row r="168" spans="7:8">
      <c r="G168" s="27"/>
      <c r="H168" s="27"/>
    </row>
    <row r="169" spans="7:8">
      <c r="G169" s="27"/>
      <c r="H169" s="27"/>
    </row>
    <row r="170" spans="7:8">
      <c r="G170" s="27"/>
      <c r="H170" s="27"/>
    </row>
    <row r="171" spans="7:8">
      <c r="G171" s="27"/>
      <c r="H171" s="27"/>
    </row>
    <row r="172" spans="7:8">
      <c r="G172" s="27"/>
      <c r="H172" s="27"/>
    </row>
    <row r="173" spans="7:8">
      <c r="G173" s="27"/>
      <c r="H173" s="27"/>
    </row>
    <row r="174" spans="7:8">
      <c r="G174" s="27"/>
      <c r="H174" s="27"/>
    </row>
    <row r="175" spans="7:8">
      <c r="G175" s="27"/>
      <c r="H175" s="27"/>
    </row>
    <row r="176" spans="7:8">
      <c r="G176" s="27"/>
      <c r="H176" s="27"/>
    </row>
    <row r="177" spans="7:8">
      <c r="G177" s="27"/>
      <c r="H177" s="27"/>
    </row>
    <row r="178" spans="7:8">
      <c r="G178" s="27"/>
      <c r="H178" s="27"/>
    </row>
    <row r="179" spans="7:8">
      <c r="G179" s="27"/>
      <c r="H179" s="27"/>
    </row>
    <row r="180" spans="7:8">
      <c r="G180" s="27"/>
      <c r="H180" s="27"/>
    </row>
    <row r="181" spans="7:8">
      <c r="G181" s="27"/>
      <c r="H181" s="27"/>
    </row>
    <row r="182" spans="7:8">
      <c r="G182" s="27"/>
      <c r="H182" s="27"/>
    </row>
    <row r="183" spans="7:8">
      <c r="G183" s="27"/>
      <c r="H183" s="27"/>
    </row>
    <row r="184" spans="7:8">
      <c r="G184" s="27"/>
      <c r="H184" s="27"/>
    </row>
    <row r="185" spans="7:8">
      <c r="G185" s="27"/>
      <c r="H185" s="27"/>
    </row>
    <row r="186" spans="7:8">
      <c r="G186" s="27"/>
      <c r="H186" s="27"/>
    </row>
  </sheetData>
  <phoneticPr fontId="4" type="noConversion"/>
  <printOptions gridLines="1" gridLinesSet="0"/>
  <pageMargins left="0.39370078740157483" right="0.39370078740157483" top="0.59055118110236227" bottom="0.39370078740157483" header="0.51181102362204722" footer="0.51181102362204722"/>
  <pageSetup paperSize="9" scale="87" orientation="landscape" horizontalDpi="4294967292" verticalDpi="300" r:id="rId1"/>
  <headerFooter alignWithMargins="0">
    <oddFooter>&amp;L&amp;"Helv,Standard"&amp;8ADEV, Liestal&amp;C&amp;"Helv,Standard"&amp;8Seite &amp;P&amp;R&amp;"Helv,Standard"&amp;8&amp;F/&amp;D/AA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BAUKOKO</vt:lpstr>
      <vt:lpstr>BAUKOKO!Druckbereich</vt:lpstr>
      <vt:lpstr>BAUKOKO!Drucktitel</vt:lpstr>
    </vt:vector>
  </TitlesOfParts>
  <Company>ADEV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ADEV</dc:creator>
  <cp:lastModifiedBy>AA</cp:lastModifiedBy>
  <cp:lastPrinted>2011-05-18T21:22:55Z</cp:lastPrinted>
  <dcterms:created xsi:type="dcterms:W3CDTF">2001-03-12T10:31:44Z</dcterms:created>
  <dcterms:modified xsi:type="dcterms:W3CDTF">2011-11-06T23:31:51Z</dcterms:modified>
</cp:coreProperties>
</file>